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https://asclepiusinitiative.sharepoint.com/sites/TheAsclepiusInitiative/Shared Documents/KDPH Grants/KDPH 2025-26/Educational Materials/"/>
    </mc:Choice>
  </mc:AlternateContent>
  <xr:revisionPtr revIDLastSave="0" documentId="8_{7635E0C5-6ED7-4386-A445-7394DB55B08C}" xr6:coauthVersionLast="47" xr6:coauthVersionMax="47" xr10:uidLastSave="{00000000-0000-0000-0000-000000000000}"/>
  <bookViews>
    <workbookView xWindow="-108" yWindow="-108" windowWidth="23256" windowHeight="12456" xr2:uid="{440D4661-7B39-4F90-A5D3-6C2183BE347A}"/>
  </bookViews>
  <sheets>
    <sheet name="Compare Plans" sheetId="4" r:id="rId1"/>
    <sheet name="Examples" sheetId="6"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 i="6" l="1"/>
  <c r="D6" i="6" s="1"/>
  <c r="N6" i="6" s="1"/>
  <c r="C5" i="6"/>
  <c r="D5" i="6" s="1"/>
  <c r="C4" i="6"/>
  <c r="D4" i="6" s="1"/>
  <c r="N4" i="6" s="1"/>
  <c r="J6" i="6"/>
  <c r="I6" i="6"/>
  <c r="J5" i="6"/>
  <c r="I5" i="6"/>
  <c r="J4" i="6"/>
  <c r="I4" i="6"/>
  <c r="J6" i="4"/>
  <c r="I6" i="4"/>
  <c r="D6" i="4"/>
  <c r="N6" i="4" s="1"/>
  <c r="J5" i="4"/>
  <c r="I5" i="4"/>
  <c r="D5" i="4"/>
  <c r="D9" i="4" s="1"/>
  <c r="J4" i="4"/>
  <c r="I4" i="4"/>
  <c r="D4" i="4"/>
  <c r="M4" i="4" s="1"/>
  <c r="M5" i="4" l="1"/>
  <c r="N5" i="4"/>
  <c r="N5" i="6"/>
  <c r="N9" i="6" s="1"/>
  <c r="M5" i="6"/>
  <c r="D9" i="6"/>
  <c r="N8" i="6"/>
  <c r="D8" i="6"/>
  <c r="M6" i="6"/>
  <c r="M4" i="6"/>
  <c r="N9" i="4"/>
  <c r="N4" i="4"/>
  <c r="N8" i="4" s="1"/>
  <c r="D8" i="4"/>
  <c r="M6" i="4"/>
</calcChain>
</file>

<file path=xl/sharedStrings.xml><?xml version="1.0" encoding="utf-8"?>
<sst xmlns="http://schemas.openxmlformats.org/spreadsheetml/2006/main" count="47" uniqueCount="24">
  <si>
    <t>HEALTH INSURANCE COMPARISONS</t>
  </si>
  <si>
    <t>Plan</t>
  </si>
  <si>
    <t>Monthly Premium Contribution</t>
  </si>
  <si>
    <t>Annual Premium Contribution</t>
  </si>
  <si>
    <t>Individual OOP Max</t>
  </si>
  <si>
    <t>Family OOP Max</t>
  </si>
  <si>
    <t>Total Individual Annual Exposure</t>
  </si>
  <si>
    <t>Total Family Annual Exposure</t>
  </si>
  <si>
    <t>HSA</t>
  </si>
  <si>
    <t>Yes/No</t>
  </si>
  <si>
    <t>Plan A</t>
  </si>
  <si>
    <t>Plan B</t>
  </si>
  <si>
    <t>Plan C</t>
  </si>
  <si>
    <t>Savings between plan A and C</t>
  </si>
  <si>
    <t>Savings between plan B and C</t>
  </si>
  <si>
    <t>N</t>
  </si>
  <si>
    <t>Y</t>
  </si>
  <si>
    <t>Individual Medical Deductible</t>
  </si>
  <si>
    <t>Family  Medical Deductible</t>
  </si>
  <si>
    <t>Individual Pharm Ded</t>
  </si>
  <si>
    <t>Family Pharm Ded</t>
  </si>
  <si>
    <t>Total Individual Deductible</t>
  </si>
  <si>
    <t>Total Family Deductible</t>
  </si>
  <si>
    <t>Out of Network Benefits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</si>
</sst>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8" x14ac:knownFonts="1">
    <font>
      <sz val="11"/>
      <color theme="1"/>
      <name val="Calibri"/>
      <family val="2"/>
      <scheme val="minor"/>
    </font>
    <font>
      <sz val="11"/>
      <name val="Calibri"/>
      <family val="2"/>
      <scheme val="minor"/>
    </font>
    <font>
      <sz val="11"/>
      <color theme="1"/>
      <name val="Calibri"/>
      <family val="2"/>
    </font>
    <font>
      <b/>
      <sz val="28"/>
      <color theme="1"/>
      <name val="Calibri"/>
      <family val="2"/>
    </font>
    <font>
      <b/>
      <sz val="11"/>
      <color theme="1"/>
      <name val="Calibri"/>
      <family val="2"/>
    </font>
    <font>
      <sz val="11"/>
      <name val="Calibri"/>
      <family val="2"/>
    </font>
    <font>
      <sz val="11"/>
      <color theme="4"/>
      <name val="Calibri"/>
      <family val="2"/>
    </font>
    <font>
      <sz val="11"/>
      <color theme="9"/>
      <name val="Calibri"/>
      <family val="2"/>
    </font>
  </fonts>
  <fills count="7">
    <fill>
      <patternFill patternType="none"/>
    </fill>
    <fill>
      <patternFill patternType="gray125"/>
    </fill>
    <fill>
      <patternFill patternType="solid">
        <fgColor rgb="FFCA89DA"/>
        <bgColor indexed="64"/>
      </patternFill>
    </fill>
    <fill>
      <patternFill patternType="solid">
        <fgColor rgb="FF9EF8EA"/>
        <bgColor indexed="64"/>
      </patternFill>
    </fill>
    <fill>
      <patternFill patternType="solid">
        <fgColor theme="4" tint="0.59999389629810485"/>
        <bgColor indexed="64"/>
      </patternFill>
    </fill>
    <fill>
      <patternFill patternType="solid">
        <fgColor rgb="FFDAC784"/>
        <bgColor indexed="64"/>
      </patternFill>
    </fill>
    <fill>
      <patternFill patternType="solid">
        <fgColor theme="7" tint="0.79998168889431442"/>
        <bgColor indexed="64"/>
      </patternFill>
    </fill>
  </fills>
  <borders count="4">
    <border>
      <left/>
      <right/>
      <top/>
      <bottom/>
      <diagonal/>
    </border>
    <border>
      <left style="medium">
        <color auto="1"/>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s>
  <cellStyleXfs count="1">
    <xf numFmtId="0" fontId="0" fillId="0" borderId="0"/>
  </cellStyleXfs>
  <cellXfs count="31">
    <xf numFmtId="0" fontId="0" fillId="0" borderId="0" xfId="0"/>
    <xf numFmtId="164" fontId="0" fillId="3" borderId="2" xfId="0" applyNumberFormat="1" applyFill="1" applyBorder="1"/>
    <xf numFmtId="164" fontId="1" fillId="3" borderId="2" xfId="0" applyNumberFormat="1" applyFont="1" applyFill="1" applyBorder="1"/>
    <xf numFmtId="164" fontId="0" fillId="0" borderId="2" xfId="0" applyNumberFormat="1" applyBorder="1"/>
    <xf numFmtId="164" fontId="1" fillId="0" borderId="2" xfId="0" applyNumberFormat="1" applyFont="1" applyBorder="1"/>
    <xf numFmtId="0" fontId="2" fillId="0" borderId="0" xfId="0" applyFont="1" applyProtection="1">
      <protection locked="0"/>
    </xf>
    <xf numFmtId="0" fontId="3" fillId="0" borderId="0" xfId="0" applyFont="1" applyProtection="1">
      <protection locked="0"/>
    </xf>
    <xf numFmtId="0" fontId="2" fillId="0" borderId="0" xfId="0" applyFont="1"/>
    <xf numFmtId="0" fontId="4" fillId="6" borderId="1" xfId="0" applyFont="1" applyFill="1" applyBorder="1" applyAlignment="1" applyProtection="1">
      <alignment horizontal="center" vertical="center"/>
      <protection locked="0"/>
    </xf>
    <xf numFmtId="0" fontId="4" fillId="6" borderId="1" xfId="0" applyFont="1" applyFill="1" applyBorder="1" applyAlignment="1" applyProtection="1">
      <alignment horizontal="center" vertical="center" wrapText="1"/>
      <protection locked="0"/>
    </xf>
    <xf numFmtId="0" fontId="4" fillId="2" borderId="1" xfId="0" applyFont="1" applyFill="1" applyBorder="1" applyAlignment="1" applyProtection="1">
      <alignment horizontal="center" vertical="center" wrapText="1"/>
      <protection locked="0"/>
    </xf>
    <xf numFmtId="0" fontId="4" fillId="5" borderId="1" xfId="0" applyFont="1" applyFill="1" applyBorder="1" applyAlignment="1" applyProtection="1">
      <alignment horizontal="center" vertical="center" wrapText="1"/>
      <protection locked="0"/>
    </xf>
    <xf numFmtId="0" fontId="5" fillId="0" borderId="0" xfId="0" applyFont="1" applyProtection="1">
      <protection locked="0"/>
    </xf>
    <xf numFmtId="0" fontId="5" fillId="0" borderId="3" xfId="0" applyFont="1" applyBorder="1" applyProtection="1">
      <protection locked="0"/>
    </xf>
    <xf numFmtId="0" fontId="4" fillId="3" borderId="2" xfId="0" applyFont="1" applyFill="1" applyBorder="1" applyProtection="1">
      <protection locked="0"/>
    </xf>
    <xf numFmtId="164" fontId="2" fillId="3" borderId="2" xfId="0" applyNumberFormat="1" applyFont="1" applyFill="1" applyBorder="1" applyProtection="1">
      <protection locked="0"/>
    </xf>
    <xf numFmtId="164" fontId="5" fillId="3" borderId="2" xfId="0" applyNumberFormat="1" applyFont="1" applyFill="1" applyBorder="1"/>
    <xf numFmtId="164" fontId="2" fillId="3" borderId="2" xfId="0" applyNumberFormat="1" applyFont="1" applyFill="1" applyBorder="1"/>
    <xf numFmtId="0" fontId="2" fillId="3" borderId="2" xfId="0" applyFont="1" applyFill="1" applyBorder="1" applyProtection="1">
      <protection locked="0"/>
    </xf>
    <xf numFmtId="0" fontId="4" fillId="0" borderId="2" xfId="0" applyFont="1" applyBorder="1" applyProtection="1">
      <protection locked="0"/>
    </xf>
    <xf numFmtId="164" fontId="2" fillId="0" borderId="2" xfId="0" applyNumberFormat="1" applyFont="1" applyBorder="1" applyProtection="1">
      <protection locked="0"/>
    </xf>
    <xf numFmtId="164" fontId="2" fillId="0" borderId="2" xfId="0" applyNumberFormat="1" applyFont="1" applyBorder="1"/>
    <xf numFmtId="0" fontId="2" fillId="0" borderId="2" xfId="0" applyFont="1" applyBorder="1" applyProtection="1">
      <protection locked="0"/>
    </xf>
    <xf numFmtId="164" fontId="5" fillId="0" borderId="2" xfId="0" applyNumberFormat="1" applyFont="1" applyBorder="1" applyProtection="1">
      <protection locked="0"/>
    </xf>
    <xf numFmtId="0" fontId="2" fillId="4" borderId="2" xfId="0" applyFont="1" applyFill="1" applyBorder="1" applyProtection="1">
      <protection locked="0"/>
    </xf>
    <xf numFmtId="164" fontId="2" fillId="4" borderId="2" xfId="0" applyNumberFormat="1" applyFont="1" applyFill="1" applyBorder="1" applyProtection="1">
      <protection locked="0"/>
    </xf>
    <xf numFmtId="164" fontId="2" fillId="4" borderId="2" xfId="0" applyNumberFormat="1" applyFont="1" applyFill="1" applyBorder="1"/>
    <xf numFmtId="0" fontId="6" fillId="0" borderId="0" xfId="0" applyFont="1" applyProtection="1">
      <protection locked="0"/>
    </xf>
    <xf numFmtId="3" fontId="2" fillId="0" borderId="0" xfId="0" applyNumberFormat="1" applyFont="1" applyProtection="1">
      <protection locked="0"/>
    </xf>
    <xf numFmtId="0" fontId="7" fillId="0" borderId="0" xfId="0" applyFont="1" applyProtection="1">
      <protection locked="0"/>
    </xf>
    <xf numFmtId="164" fontId="5" fillId="0" borderId="2" xfId="0" applyNumberFormat="1" applyFont="1" applyBorder="1"/>
  </cellXfs>
  <cellStyles count="1">
    <cellStyle name="Normal" xfId="0" builtinId="0"/>
  </cellStyles>
  <dxfs count="0"/>
  <tableStyles count="0" defaultTableStyle="TableStyleMedium2" defaultPivotStyle="PivotStyleLight16"/>
  <colors>
    <mruColors>
      <color rgb="FF9EF8EA"/>
      <color rgb="FFDAC784"/>
      <color rgb="FFDA513F"/>
      <color rgb="FF0033A0"/>
      <color rgb="FF2CB8F8"/>
      <color rgb="FF7EC6BB"/>
      <color rgb="FFCA89D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1</xdr:col>
      <xdr:colOff>11545</xdr:colOff>
      <xdr:row>11</xdr:row>
      <xdr:rowOff>11547</xdr:rowOff>
    </xdr:from>
    <xdr:to>
      <xdr:col>16</xdr:col>
      <xdr:colOff>11545</xdr:colOff>
      <xdr:row>25</xdr:row>
      <xdr:rowOff>171450</xdr:rowOff>
    </xdr:to>
    <xdr:sp macro="" textlink="">
      <xdr:nvSpPr>
        <xdr:cNvPr id="2" name="Rectangle 1">
          <a:extLst>
            <a:ext uri="{FF2B5EF4-FFF2-40B4-BE49-F238E27FC236}">
              <a16:creationId xmlns:a16="http://schemas.microsoft.com/office/drawing/2014/main" id="{63021D3C-E056-4E59-8ADC-6C6FE0A73322}"/>
            </a:ext>
          </a:extLst>
        </xdr:cNvPr>
        <xdr:cNvSpPr/>
      </xdr:nvSpPr>
      <xdr:spPr>
        <a:xfrm>
          <a:off x="621145" y="3051927"/>
          <a:ext cx="13479780" cy="2720223"/>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r>
            <a:rPr lang="en-US" sz="1100">
              <a:solidFill>
                <a:schemeClr val="lt1"/>
              </a:solidFill>
              <a:effectLst/>
              <a:latin typeface="+mn-lt"/>
              <a:ea typeface="+mn-ea"/>
              <a:cs typeface="+mn-cs"/>
            </a:rPr>
            <a:t>USING THIS SPREADSHEET:</a:t>
          </a:r>
        </a:p>
        <a:p>
          <a:endParaRPr lang="en-US" sz="1100">
            <a:solidFill>
              <a:schemeClr val="lt1"/>
            </a:solidFill>
            <a:effectLst/>
            <a:latin typeface="+mn-lt"/>
            <a:ea typeface="+mn-ea"/>
            <a:cs typeface="+mn-cs"/>
          </a:endParaRPr>
        </a:p>
        <a:p>
          <a:r>
            <a:rPr lang="en-US" sz="1100">
              <a:solidFill>
                <a:schemeClr val="lt1"/>
              </a:solidFill>
              <a:effectLst/>
              <a:latin typeface="+mn-lt"/>
              <a:ea typeface="+mn-ea"/>
              <a:cs typeface="+mn-cs"/>
            </a:rPr>
            <a:t>You can use this spreadsheet to help calculate which plan best meets your financial needs. First, identify the plans you are considering. Write the name of each plan into the Plan column (you</a:t>
          </a:r>
          <a:r>
            <a:rPr lang="en-US" sz="1100" baseline="0">
              <a:solidFill>
                <a:schemeClr val="lt1"/>
              </a:solidFill>
              <a:effectLst/>
              <a:latin typeface="+mn-lt"/>
              <a:ea typeface="+mn-ea"/>
              <a:cs typeface="+mn-cs"/>
            </a:rPr>
            <a:t> can overwrite the existing text)</a:t>
          </a:r>
          <a:r>
            <a:rPr lang="en-US" sz="1100">
              <a:solidFill>
                <a:schemeClr val="lt1"/>
              </a:solidFill>
              <a:effectLst/>
              <a:latin typeface="+mn-lt"/>
              <a:ea typeface="+mn-ea"/>
              <a:cs typeface="+mn-cs"/>
            </a:rPr>
            <a:t>, for example “Insurance</a:t>
          </a:r>
          <a:r>
            <a:rPr lang="en-US" sz="1100" baseline="0">
              <a:solidFill>
                <a:schemeClr val="lt1"/>
              </a:solidFill>
              <a:effectLst/>
              <a:latin typeface="+mn-lt"/>
              <a:ea typeface="+mn-ea"/>
              <a:cs typeface="+mn-cs"/>
            </a:rPr>
            <a:t> Metal</a:t>
          </a:r>
          <a:r>
            <a:rPr lang="en-US" sz="1100">
              <a:solidFill>
                <a:schemeClr val="lt1"/>
              </a:solidFill>
              <a:effectLst/>
              <a:latin typeface="+mn-lt"/>
              <a:ea typeface="+mn-ea"/>
              <a:cs typeface="+mn-cs"/>
            </a:rPr>
            <a:t> Plan</a:t>
          </a:r>
          <a:r>
            <a:rPr lang="en-US" sz="1100" baseline="0">
              <a:solidFill>
                <a:schemeClr val="lt1"/>
              </a:solidFill>
              <a:effectLst/>
              <a:latin typeface="+mn-lt"/>
              <a:ea typeface="+mn-ea"/>
              <a:cs typeface="+mn-cs"/>
            </a:rPr>
            <a:t> 3000</a:t>
          </a:r>
          <a:r>
            <a:rPr lang="en-US" sz="1100">
              <a:solidFill>
                <a:schemeClr val="lt1"/>
              </a:solidFill>
              <a:effectLst/>
              <a:latin typeface="+mn-lt"/>
              <a:ea typeface="+mn-ea"/>
              <a:cs typeface="+mn-cs"/>
            </a:rPr>
            <a:t>”. Then, for the monthly premiums column, fill in your monthly premium cost for the plan. This will auto-populate the Annual Premium field to let you know the total yearly cost in premiums.</a:t>
          </a:r>
        </a:p>
        <a:p>
          <a:endParaRPr lang="en-US" sz="1100">
            <a:solidFill>
              <a:schemeClr val="lt1"/>
            </a:solidFill>
            <a:effectLst/>
            <a:latin typeface="+mn-lt"/>
            <a:ea typeface="+mn-ea"/>
            <a:cs typeface="+mn-cs"/>
          </a:endParaRPr>
        </a:p>
        <a:p>
          <a:r>
            <a:rPr lang="en-US" sz="1100">
              <a:solidFill>
                <a:schemeClr val="lt1"/>
              </a:solidFill>
              <a:effectLst/>
              <a:latin typeface="+mn-lt"/>
              <a:ea typeface="+mn-ea"/>
              <a:cs typeface="+mn-cs"/>
            </a:rPr>
            <a:t>Find the medical and pharmacy deductibles for the plan you are looking at. If there is no separate pharmacy deductible, leave that column blank. Input those and the sum will appear in the Total Deductible field. There are separate columns to use for Individual and Family Deductibles.</a:t>
          </a:r>
          <a:r>
            <a:rPr lang="en-US" sz="1100" baseline="0">
              <a:solidFill>
                <a:schemeClr val="lt1"/>
              </a:solidFill>
              <a:effectLst/>
              <a:latin typeface="+mn-lt"/>
              <a:ea typeface="+mn-ea"/>
              <a:cs typeface="+mn-cs"/>
            </a:rPr>
            <a:t> Use whichever is appropriate for your situation. Family refers to a plan where anyone more than a single individual will be insured under then policy. So Family costs would be used if your plan will cover you plus your spouse, you plus your children, or you plus your spouse AND your children. </a:t>
          </a:r>
        </a:p>
        <a:p>
          <a:endParaRPr lang="en-US" sz="1100" baseline="0">
            <a:solidFill>
              <a:schemeClr val="lt1"/>
            </a:solidFill>
            <a:effectLst/>
            <a:latin typeface="+mn-lt"/>
            <a:ea typeface="+mn-ea"/>
            <a:cs typeface="+mn-cs"/>
          </a:endParaRPr>
        </a:p>
        <a:p>
          <a:r>
            <a:rPr lang="en-US" sz="1100">
              <a:solidFill>
                <a:schemeClr val="lt1"/>
              </a:solidFill>
              <a:effectLst/>
              <a:latin typeface="+mn-lt"/>
              <a:ea typeface="+mn-ea"/>
              <a:cs typeface="+mn-cs"/>
            </a:rPr>
            <a:t>Refer back to the plan information to locate the out-of-pocket maximum. For</a:t>
          </a:r>
          <a:r>
            <a:rPr lang="en-US" sz="1100" baseline="0">
              <a:solidFill>
                <a:schemeClr val="lt1"/>
              </a:solidFill>
              <a:effectLst/>
              <a:latin typeface="+mn-lt"/>
              <a:ea typeface="+mn-ea"/>
              <a:cs typeface="+mn-cs"/>
            </a:rPr>
            <a:t> individuals, put the Out-of-pocket maximum into the the "individual OOP Max" column, and use the "Family OOP Max" column if you are looking fof family coverage. </a:t>
          </a:r>
          <a:r>
            <a:rPr lang="en-US" sz="1100">
              <a:solidFill>
                <a:schemeClr val="lt1"/>
              </a:solidFill>
              <a:effectLst/>
              <a:latin typeface="+mn-lt"/>
              <a:ea typeface="+mn-ea"/>
              <a:cs typeface="+mn-cs"/>
            </a:rPr>
            <a:t>Once entered into the spread sheet you should see your total annual exposure for that particular plan. </a:t>
          </a:r>
        </a:p>
        <a:p>
          <a:endParaRPr lang="en-US" sz="1100">
            <a:solidFill>
              <a:schemeClr val="lt1"/>
            </a:solidFill>
            <a:effectLst/>
            <a:latin typeface="+mn-lt"/>
            <a:ea typeface="+mn-ea"/>
            <a:cs typeface="+mn-cs"/>
          </a:endParaRPr>
        </a:p>
        <a:p>
          <a:r>
            <a:rPr lang="en-US" sz="1100">
              <a:solidFill>
                <a:schemeClr val="lt1"/>
              </a:solidFill>
              <a:effectLst/>
              <a:latin typeface="+mn-lt"/>
              <a:ea typeface="+mn-ea"/>
              <a:cs typeface="+mn-cs"/>
            </a:rPr>
            <a:t>Do this again for each of the plans you are considering, so that you can easily compare them. Be sure to consider the added cost saving benefits if the plan qualifies for an HSA. To see</a:t>
          </a:r>
          <a:r>
            <a:rPr lang="en-US" sz="1100" baseline="0">
              <a:solidFill>
                <a:schemeClr val="lt1"/>
              </a:solidFill>
              <a:effectLst/>
              <a:latin typeface="+mn-lt"/>
              <a:ea typeface="+mn-ea"/>
              <a:cs typeface="+mn-cs"/>
            </a:rPr>
            <a:t> a completed example, select the "Examples" tab at the bottom of this document.</a:t>
          </a:r>
          <a:endParaRPr lang="en-US" sz="1100">
            <a:solidFill>
              <a:schemeClr val="lt1"/>
            </a:solidFill>
            <a:effectLst/>
            <a:latin typeface="+mn-lt"/>
            <a:ea typeface="+mn-ea"/>
            <a:cs typeface="+mn-cs"/>
          </a:endParaRPr>
        </a:p>
        <a:p>
          <a:pPr algn="l"/>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11545</xdr:colOff>
      <xdr:row>11</xdr:row>
      <xdr:rowOff>11547</xdr:rowOff>
    </xdr:from>
    <xdr:to>
      <xdr:col>16</xdr:col>
      <xdr:colOff>11545</xdr:colOff>
      <xdr:row>25</xdr:row>
      <xdr:rowOff>171450</xdr:rowOff>
    </xdr:to>
    <xdr:sp macro="" textlink="">
      <xdr:nvSpPr>
        <xdr:cNvPr id="2" name="Rectangle 1">
          <a:extLst>
            <a:ext uri="{FF2B5EF4-FFF2-40B4-BE49-F238E27FC236}">
              <a16:creationId xmlns:a16="http://schemas.microsoft.com/office/drawing/2014/main" id="{4F61FFBE-F2DD-41C6-98A8-ED8614F593D0}"/>
            </a:ext>
          </a:extLst>
        </xdr:cNvPr>
        <xdr:cNvSpPr/>
      </xdr:nvSpPr>
      <xdr:spPr>
        <a:xfrm>
          <a:off x="621145" y="3051927"/>
          <a:ext cx="13479780" cy="2720223"/>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r>
            <a:rPr lang="en-US" sz="1100">
              <a:solidFill>
                <a:schemeClr val="lt1"/>
              </a:solidFill>
              <a:effectLst/>
              <a:latin typeface="+mn-lt"/>
              <a:ea typeface="+mn-ea"/>
              <a:cs typeface="+mn-cs"/>
            </a:rPr>
            <a:t>USING THIS SPREADSHEET:</a:t>
          </a:r>
        </a:p>
        <a:p>
          <a:endParaRPr lang="en-US" sz="1100">
            <a:solidFill>
              <a:schemeClr val="lt1"/>
            </a:solidFill>
            <a:effectLst/>
            <a:latin typeface="+mn-lt"/>
            <a:ea typeface="+mn-ea"/>
            <a:cs typeface="+mn-cs"/>
          </a:endParaRPr>
        </a:p>
        <a:p>
          <a:r>
            <a:rPr lang="en-US" sz="1100">
              <a:solidFill>
                <a:schemeClr val="lt1"/>
              </a:solidFill>
              <a:effectLst/>
              <a:latin typeface="+mn-lt"/>
              <a:ea typeface="+mn-ea"/>
              <a:cs typeface="+mn-cs"/>
            </a:rPr>
            <a:t>You can use this spreadsheet to help calculate which plan best meets your financial needs. First, identify the plans you are considering. Write the name of each plan into the Plan column (you</a:t>
          </a:r>
          <a:r>
            <a:rPr lang="en-US" sz="1100" baseline="0">
              <a:solidFill>
                <a:schemeClr val="lt1"/>
              </a:solidFill>
              <a:effectLst/>
              <a:latin typeface="+mn-lt"/>
              <a:ea typeface="+mn-ea"/>
              <a:cs typeface="+mn-cs"/>
            </a:rPr>
            <a:t> can overwrite the existing text)</a:t>
          </a:r>
          <a:r>
            <a:rPr lang="en-US" sz="1100">
              <a:solidFill>
                <a:schemeClr val="lt1"/>
              </a:solidFill>
              <a:effectLst/>
              <a:latin typeface="+mn-lt"/>
              <a:ea typeface="+mn-ea"/>
              <a:cs typeface="+mn-cs"/>
            </a:rPr>
            <a:t>, for example “Insurance</a:t>
          </a:r>
          <a:r>
            <a:rPr lang="en-US" sz="1100" baseline="0">
              <a:solidFill>
                <a:schemeClr val="lt1"/>
              </a:solidFill>
              <a:effectLst/>
              <a:latin typeface="+mn-lt"/>
              <a:ea typeface="+mn-ea"/>
              <a:cs typeface="+mn-cs"/>
            </a:rPr>
            <a:t> Metal</a:t>
          </a:r>
          <a:r>
            <a:rPr lang="en-US" sz="1100">
              <a:solidFill>
                <a:schemeClr val="lt1"/>
              </a:solidFill>
              <a:effectLst/>
              <a:latin typeface="+mn-lt"/>
              <a:ea typeface="+mn-ea"/>
              <a:cs typeface="+mn-cs"/>
            </a:rPr>
            <a:t> Plan</a:t>
          </a:r>
          <a:r>
            <a:rPr lang="en-US" sz="1100" baseline="0">
              <a:solidFill>
                <a:schemeClr val="lt1"/>
              </a:solidFill>
              <a:effectLst/>
              <a:latin typeface="+mn-lt"/>
              <a:ea typeface="+mn-ea"/>
              <a:cs typeface="+mn-cs"/>
            </a:rPr>
            <a:t> 3000</a:t>
          </a:r>
          <a:r>
            <a:rPr lang="en-US" sz="1100">
              <a:solidFill>
                <a:schemeClr val="lt1"/>
              </a:solidFill>
              <a:effectLst/>
              <a:latin typeface="+mn-lt"/>
              <a:ea typeface="+mn-ea"/>
              <a:cs typeface="+mn-cs"/>
            </a:rPr>
            <a:t>”. Then, for the monthly premiums column, fill in your monthly premium cost for the plan. This will auto-populate the Annual Premium field to let you know the total yearly cost in premiums.</a:t>
          </a:r>
        </a:p>
        <a:p>
          <a:endParaRPr lang="en-US" sz="1100">
            <a:solidFill>
              <a:schemeClr val="lt1"/>
            </a:solidFill>
            <a:effectLst/>
            <a:latin typeface="+mn-lt"/>
            <a:ea typeface="+mn-ea"/>
            <a:cs typeface="+mn-cs"/>
          </a:endParaRPr>
        </a:p>
        <a:p>
          <a:r>
            <a:rPr lang="en-US" sz="1100">
              <a:solidFill>
                <a:schemeClr val="lt1"/>
              </a:solidFill>
              <a:effectLst/>
              <a:latin typeface="+mn-lt"/>
              <a:ea typeface="+mn-ea"/>
              <a:cs typeface="+mn-cs"/>
            </a:rPr>
            <a:t>Find the medical and pharmacy deductibles for the plan you are looking at. If there is no separate pharmacy deductible, leave that column blank. Input those and the sum will appear in the Total Deductible field. There are separate columns to use for Individual and Family Deductibles.</a:t>
          </a:r>
          <a:r>
            <a:rPr lang="en-US" sz="1100" baseline="0">
              <a:solidFill>
                <a:schemeClr val="lt1"/>
              </a:solidFill>
              <a:effectLst/>
              <a:latin typeface="+mn-lt"/>
              <a:ea typeface="+mn-ea"/>
              <a:cs typeface="+mn-cs"/>
            </a:rPr>
            <a:t> Use whichever is appropriate for your situation. Family refers to a plan where anyone more than a single individual will be insured under then policy. So Family costs would be used if your plan will cover you plus your spouse, you plus your children, or you plus your spouse AND your children. </a:t>
          </a:r>
        </a:p>
        <a:p>
          <a:endParaRPr lang="en-US" sz="1100" baseline="0">
            <a:solidFill>
              <a:schemeClr val="lt1"/>
            </a:solidFill>
            <a:effectLst/>
            <a:latin typeface="+mn-lt"/>
            <a:ea typeface="+mn-ea"/>
            <a:cs typeface="+mn-cs"/>
          </a:endParaRPr>
        </a:p>
        <a:p>
          <a:r>
            <a:rPr lang="en-US" sz="1100">
              <a:solidFill>
                <a:schemeClr val="lt1"/>
              </a:solidFill>
              <a:effectLst/>
              <a:latin typeface="+mn-lt"/>
              <a:ea typeface="+mn-ea"/>
              <a:cs typeface="+mn-cs"/>
            </a:rPr>
            <a:t>Refer back to the plan information to locate the out-of-pocket maximum. For</a:t>
          </a:r>
          <a:r>
            <a:rPr lang="en-US" sz="1100" baseline="0">
              <a:solidFill>
                <a:schemeClr val="lt1"/>
              </a:solidFill>
              <a:effectLst/>
              <a:latin typeface="+mn-lt"/>
              <a:ea typeface="+mn-ea"/>
              <a:cs typeface="+mn-cs"/>
            </a:rPr>
            <a:t> individuals, put the Out-of-pocket maximum into the the "individual OOP Max" column, and use the "Family OOP Max" column if you are looking fof family coverage. </a:t>
          </a:r>
          <a:r>
            <a:rPr lang="en-US" sz="1100">
              <a:solidFill>
                <a:schemeClr val="lt1"/>
              </a:solidFill>
              <a:effectLst/>
              <a:latin typeface="+mn-lt"/>
              <a:ea typeface="+mn-ea"/>
              <a:cs typeface="+mn-cs"/>
            </a:rPr>
            <a:t>Once entered into the spread sheet you should see your total annual exposure for that particular plan. </a:t>
          </a:r>
        </a:p>
        <a:p>
          <a:endParaRPr lang="en-US" sz="1100">
            <a:solidFill>
              <a:schemeClr val="lt1"/>
            </a:solidFill>
            <a:effectLst/>
            <a:latin typeface="+mn-lt"/>
            <a:ea typeface="+mn-ea"/>
            <a:cs typeface="+mn-cs"/>
          </a:endParaRPr>
        </a:p>
        <a:p>
          <a:r>
            <a:rPr lang="en-US" sz="1100">
              <a:solidFill>
                <a:schemeClr val="lt1"/>
              </a:solidFill>
              <a:effectLst/>
              <a:latin typeface="+mn-lt"/>
              <a:ea typeface="+mn-ea"/>
              <a:cs typeface="+mn-cs"/>
            </a:rPr>
            <a:t>Do this again for each of the plans you are considering, so that you can easily compare them. Be sure to consider the added cost saving benefits if the plan qualifies for an HSA. To see</a:t>
          </a:r>
          <a:r>
            <a:rPr lang="en-US" sz="1100" baseline="0">
              <a:solidFill>
                <a:schemeClr val="lt1"/>
              </a:solidFill>
              <a:effectLst/>
              <a:latin typeface="+mn-lt"/>
              <a:ea typeface="+mn-ea"/>
              <a:cs typeface="+mn-cs"/>
            </a:rPr>
            <a:t> a completed example, select the "Examples" tab at the bottom of this document.</a:t>
          </a:r>
          <a:endParaRPr lang="en-US" sz="1100">
            <a:solidFill>
              <a:schemeClr val="lt1"/>
            </a:solidFill>
            <a:effectLst/>
            <a:latin typeface="+mn-lt"/>
            <a:ea typeface="+mn-ea"/>
            <a:cs typeface="+mn-cs"/>
          </a:endParaRPr>
        </a:p>
        <a:p>
          <a:pPr algn="l"/>
          <a:endParaRPr lang="en-US" sz="1100"/>
        </a:p>
      </xdr:txBody>
    </xdr: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C132CE-BF09-4D3F-8884-686619BC5FF6}">
  <dimension ref="A1:P23"/>
  <sheetViews>
    <sheetView tabSelected="1" workbookViewId="0">
      <selection activeCell="H8" sqref="H8"/>
    </sheetView>
  </sheetViews>
  <sheetFormatPr defaultRowHeight="14.4" x14ac:dyDescent="0.3"/>
  <cols>
    <col min="1" max="2" width="8.88671875" style="7"/>
    <col min="3" max="3" width="22" style="7" customWidth="1"/>
    <col min="4" max="4" width="16" style="7" customWidth="1"/>
    <col min="5" max="5" width="14.88671875" style="7" customWidth="1"/>
    <col min="6" max="6" width="14.109375" style="7" customWidth="1"/>
    <col min="7" max="7" width="12.44140625" style="7" customWidth="1"/>
    <col min="8" max="8" width="10.6640625" style="7" customWidth="1"/>
    <col min="9" max="9" width="13.77734375" style="7" customWidth="1"/>
    <col min="10" max="10" width="13.21875" style="7" customWidth="1"/>
    <col min="11" max="11" width="12" style="7" customWidth="1"/>
    <col min="12" max="12" width="11.5546875" style="7" customWidth="1"/>
    <col min="13" max="13" width="13" style="7" customWidth="1"/>
    <col min="14" max="14" width="12.44140625" style="7" customWidth="1"/>
    <col min="15" max="15" width="12.6640625" style="7" customWidth="1"/>
    <col min="16" max="16384" width="8.88671875" style="7"/>
  </cols>
  <sheetData>
    <row r="1" spans="1:16" ht="37.200000000000003" thickBot="1" x14ac:dyDescent="0.75">
      <c r="A1" s="5"/>
      <c r="B1" s="6" t="s">
        <v>0</v>
      </c>
      <c r="C1" s="5"/>
      <c r="D1" s="5"/>
      <c r="E1" s="6"/>
      <c r="F1" s="6"/>
      <c r="G1" s="5"/>
      <c r="H1" s="5"/>
      <c r="I1" s="5"/>
      <c r="J1" s="5"/>
      <c r="K1" s="5"/>
      <c r="L1" s="5"/>
      <c r="M1" s="5"/>
      <c r="N1" s="5"/>
      <c r="O1" s="5"/>
      <c r="P1" s="5"/>
    </row>
    <row r="2" spans="1:16" ht="58.2" thickBot="1" x14ac:dyDescent="0.35">
      <c r="A2" s="5"/>
      <c r="B2" s="8" t="s">
        <v>1</v>
      </c>
      <c r="C2" s="9" t="s">
        <v>2</v>
      </c>
      <c r="D2" s="9" t="s">
        <v>3</v>
      </c>
      <c r="E2" s="10" t="s">
        <v>17</v>
      </c>
      <c r="F2" s="11" t="s">
        <v>18</v>
      </c>
      <c r="G2" s="10" t="s">
        <v>19</v>
      </c>
      <c r="H2" s="11" t="s">
        <v>20</v>
      </c>
      <c r="I2" s="10" t="s">
        <v>21</v>
      </c>
      <c r="J2" s="11" t="s">
        <v>22</v>
      </c>
      <c r="K2" s="10" t="s">
        <v>4</v>
      </c>
      <c r="L2" s="11" t="s">
        <v>5</v>
      </c>
      <c r="M2" s="10" t="s">
        <v>6</v>
      </c>
      <c r="N2" s="11" t="s">
        <v>7</v>
      </c>
      <c r="O2" s="10" t="s">
        <v>23</v>
      </c>
      <c r="P2" s="10" t="s">
        <v>8</v>
      </c>
    </row>
    <row r="3" spans="1:16" x14ac:dyDescent="0.3">
      <c r="A3" s="12"/>
      <c r="B3" s="13"/>
      <c r="C3" s="13"/>
      <c r="D3" s="13"/>
      <c r="E3" s="13"/>
      <c r="F3" s="13"/>
      <c r="G3" s="13"/>
      <c r="H3" s="13"/>
      <c r="I3" s="13"/>
      <c r="J3" s="13"/>
      <c r="K3" s="13"/>
      <c r="L3" s="13"/>
      <c r="M3" s="13"/>
      <c r="N3" s="13"/>
      <c r="O3" s="13" t="s">
        <v>9</v>
      </c>
      <c r="P3" s="13" t="s">
        <v>9</v>
      </c>
    </row>
    <row r="4" spans="1:16" x14ac:dyDescent="0.3">
      <c r="A4" s="5"/>
      <c r="B4" s="14" t="s">
        <v>10</v>
      </c>
      <c r="C4" s="15">
        <v>250</v>
      </c>
      <c r="D4" s="16">
        <f>12*C4</f>
        <v>3000</v>
      </c>
      <c r="E4" s="15">
        <v>2500</v>
      </c>
      <c r="F4" s="15"/>
      <c r="G4" s="15">
        <v>250</v>
      </c>
      <c r="H4" s="15"/>
      <c r="I4" s="17">
        <f>E4+G4</f>
        <v>2750</v>
      </c>
      <c r="J4" s="17">
        <f>F4+H4</f>
        <v>0</v>
      </c>
      <c r="K4" s="15">
        <v>4000</v>
      </c>
      <c r="L4" s="15"/>
      <c r="M4" s="17">
        <f>D4+K4</f>
        <v>7000</v>
      </c>
      <c r="N4" s="17">
        <f>D4+L4</f>
        <v>3000</v>
      </c>
      <c r="O4" s="18"/>
      <c r="P4" s="18"/>
    </row>
    <row r="5" spans="1:16" x14ac:dyDescent="0.3">
      <c r="A5" s="5"/>
      <c r="B5" s="19" t="s">
        <v>11</v>
      </c>
      <c r="C5" s="20"/>
      <c r="D5" s="30">
        <f>12*C5</f>
        <v>0</v>
      </c>
      <c r="E5" s="20"/>
      <c r="F5" s="20"/>
      <c r="G5" s="20"/>
      <c r="H5" s="20"/>
      <c r="I5" s="21">
        <f>E5+G5</f>
        <v>0</v>
      </c>
      <c r="J5" s="21">
        <f t="shared" ref="J5:J6" si="0">F5+H5</f>
        <v>0</v>
      </c>
      <c r="K5" s="20"/>
      <c r="L5" s="20"/>
      <c r="M5" s="21">
        <f t="shared" ref="M5:M6" si="1">D5+K5</f>
        <v>0</v>
      </c>
      <c r="N5" s="21">
        <f t="shared" ref="N5:N6" si="2">D5+L5</f>
        <v>0</v>
      </c>
      <c r="O5" s="22"/>
      <c r="P5" s="22"/>
    </row>
    <row r="6" spans="1:16" x14ac:dyDescent="0.3">
      <c r="A6" s="5"/>
      <c r="B6" s="14" t="s">
        <v>12</v>
      </c>
      <c r="C6" s="15"/>
      <c r="D6" s="16">
        <f t="shared" ref="D6" si="3">12*C6</f>
        <v>0</v>
      </c>
      <c r="E6" s="15"/>
      <c r="F6" s="15"/>
      <c r="G6" s="15"/>
      <c r="H6" s="15"/>
      <c r="I6" s="17">
        <f>E6+G6</f>
        <v>0</v>
      </c>
      <c r="J6" s="17">
        <f t="shared" si="0"/>
        <v>0</v>
      </c>
      <c r="K6" s="15"/>
      <c r="L6" s="15"/>
      <c r="M6" s="17">
        <f t="shared" si="1"/>
        <v>0</v>
      </c>
      <c r="N6" s="17">
        <f t="shared" si="2"/>
        <v>0</v>
      </c>
      <c r="O6" s="18"/>
      <c r="P6" s="18"/>
    </row>
    <row r="7" spans="1:16" x14ac:dyDescent="0.3">
      <c r="A7" s="5"/>
      <c r="B7" s="22"/>
      <c r="C7" s="20"/>
      <c r="D7" s="23"/>
      <c r="E7" s="20"/>
      <c r="F7" s="20"/>
      <c r="G7" s="20"/>
      <c r="H7" s="20"/>
      <c r="I7" s="20"/>
      <c r="J7" s="20"/>
      <c r="K7" s="20"/>
      <c r="L7" s="20"/>
      <c r="M7" s="20"/>
      <c r="N7" s="20"/>
      <c r="O7" s="22"/>
      <c r="P7" s="22"/>
    </row>
    <row r="8" spans="1:16" x14ac:dyDescent="0.3">
      <c r="A8" s="5"/>
      <c r="B8" s="24" t="s">
        <v>13</v>
      </c>
      <c r="C8" s="25"/>
      <c r="D8" s="26">
        <f>D4-D6</f>
        <v>3000</v>
      </c>
      <c r="E8" s="25"/>
      <c r="F8" s="25"/>
      <c r="G8" s="25"/>
      <c r="H8" s="25"/>
      <c r="I8" s="25"/>
      <c r="J8" s="25"/>
      <c r="K8" s="25"/>
      <c r="L8" s="25"/>
      <c r="M8" s="25"/>
      <c r="N8" s="26">
        <f>N4-N6</f>
        <v>3000</v>
      </c>
      <c r="O8" s="24"/>
      <c r="P8" s="24"/>
    </row>
    <row r="9" spans="1:16" x14ac:dyDescent="0.3">
      <c r="A9" s="5"/>
      <c r="B9" s="22" t="s">
        <v>14</v>
      </c>
      <c r="C9" s="20"/>
      <c r="D9" s="21">
        <f>D5-D6</f>
        <v>0</v>
      </c>
      <c r="E9" s="20"/>
      <c r="F9" s="20"/>
      <c r="G9" s="20"/>
      <c r="H9" s="20"/>
      <c r="I9" s="20"/>
      <c r="J9" s="20"/>
      <c r="K9" s="20"/>
      <c r="L9" s="20"/>
      <c r="M9" s="20"/>
      <c r="N9" s="21">
        <f>N5-N6</f>
        <v>0</v>
      </c>
      <c r="O9" s="22"/>
      <c r="P9" s="22"/>
    </row>
    <row r="10" spans="1:16" x14ac:dyDescent="0.3">
      <c r="A10" s="5"/>
      <c r="B10" s="5"/>
      <c r="C10" s="5"/>
      <c r="D10" s="5"/>
      <c r="E10" s="5"/>
      <c r="F10" s="5"/>
      <c r="G10" s="5"/>
      <c r="H10" s="5"/>
      <c r="I10" s="5"/>
      <c r="J10" s="5"/>
      <c r="K10" s="5"/>
      <c r="L10" s="5"/>
      <c r="M10" s="5"/>
      <c r="N10" s="5"/>
      <c r="O10" s="5"/>
      <c r="P10" s="5"/>
    </row>
    <row r="11" spans="1:16" x14ac:dyDescent="0.3">
      <c r="A11" s="27"/>
      <c r="B11" s="27"/>
      <c r="C11" s="27"/>
      <c r="D11" s="27"/>
      <c r="E11" s="27"/>
      <c r="F11" s="27"/>
      <c r="G11" s="27"/>
      <c r="H11" s="27"/>
      <c r="I11" s="27"/>
      <c r="J11" s="27"/>
      <c r="K11" s="27"/>
      <c r="L11" s="27"/>
      <c r="M11" s="27"/>
      <c r="N11" s="27"/>
      <c r="O11" s="27"/>
      <c r="P11" s="27"/>
    </row>
    <row r="12" spans="1:16" x14ac:dyDescent="0.3">
      <c r="A12" s="5"/>
      <c r="B12" s="5"/>
      <c r="C12" s="5"/>
      <c r="D12" s="5"/>
      <c r="E12" s="5"/>
      <c r="F12" s="5"/>
      <c r="G12" s="5"/>
      <c r="H12" s="5"/>
      <c r="I12" s="5"/>
      <c r="J12" s="5"/>
      <c r="K12" s="5"/>
      <c r="L12" s="5"/>
      <c r="M12" s="5"/>
      <c r="N12" s="5"/>
      <c r="O12" s="5"/>
      <c r="P12" s="5"/>
    </row>
    <row r="13" spans="1:16" x14ac:dyDescent="0.3">
      <c r="A13" s="5"/>
      <c r="B13" s="5"/>
      <c r="C13" s="5"/>
      <c r="D13" s="5"/>
      <c r="E13" s="5"/>
      <c r="F13" s="5"/>
      <c r="G13" s="5"/>
      <c r="H13" s="5"/>
      <c r="I13" s="5"/>
      <c r="J13" s="5"/>
      <c r="K13" s="5"/>
      <c r="L13" s="5"/>
      <c r="M13" s="5"/>
      <c r="N13" s="5"/>
      <c r="O13" s="5"/>
      <c r="P13" s="5"/>
    </row>
    <row r="14" spans="1:16" x14ac:dyDescent="0.3">
      <c r="A14" s="5"/>
      <c r="B14" s="5"/>
      <c r="C14" s="5"/>
      <c r="D14" s="5"/>
      <c r="E14" s="5"/>
      <c r="F14" s="5"/>
      <c r="G14" s="5"/>
      <c r="H14" s="5"/>
      <c r="I14" s="5"/>
      <c r="J14" s="5"/>
      <c r="K14" s="5"/>
      <c r="L14" s="28"/>
      <c r="M14" s="28"/>
      <c r="N14" s="5"/>
      <c r="O14" s="5"/>
      <c r="P14" s="5"/>
    </row>
    <row r="15" spans="1:16" x14ac:dyDescent="0.3">
      <c r="A15" s="29"/>
      <c r="B15" s="29"/>
      <c r="C15" s="29"/>
      <c r="D15" s="29"/>
      <c r="E15" s="29"/>
      <c r="F15" s="29"/>
      <c r="G15" s="29"/>
      <c r="H15" s="29"/>
      <c r="I15" s="29"/>
      <c r="J15" s="29"/>
      <c r="K15" s="29"/>
      <c r="L15" s="29"/>
      <c r="M15" s="29"/>
      <c r="N15" s="29"/>
      <c r="O15" s="29"/>
      <c r="P15" s="29"/>
    </row>
    <row r="16" spans="1:16" x14ac:dyDescent="0.3">
      <c r="A16" s="5"/>
      <c r="B16" s="5"/>
      <c r="C16" s="5"/>
      <c r="D16" s="5"/>
      <c r="E16" s="28"/>
      <c r="F16" s="28"/>
      <c r="G16" s="28"/>
      <c r="H16" s="28"/>
      <c r="I16" s="28"/>
      <c r="J16" s="28"/>
      <c r="K16" s="28"/>
      <c r="L16" s="28"/>
      <c r="M16" s="28"/>
      <c r="N16" s="5"/>
      <c r="O16" s="5"/>
      <c r="P16" s="5"/>
    </row>
    <row r="17" spans="1:16" x14ac:dyDescent="0.3">
      <c r="A17" s="5"/>
      <c r="B17" s="5"/>
      <c r="C17" s="5"/>
      <c r="D17" s="5"/>
      <c r="E17" s="5"/>
      <c r="F17" s="5"/>
      <c r="G17" s="5"/>
      <c r="H17" s="5"/>
      <c r="I17" s="5"/>
      <c r="J17" s="5"/>
      <c r="K17" s="5"/>
      <c r="L17" s="5"/>
      <c r="M17" s="5"/>
      <c r="N17" s="5"/>
      <c r="O17" s="5"/>
      <c r="P17" s="5"/>
    </row>
    <row r="18" spans="1:16" x14ac:dyDescent="0.3">
      <c r="A18" s="5"/>
      <c r="B18" s="5"/>
      <c r="C18" s="5"/>
      <c r="D18" s="5"/>
      <c r="E18" s="5"/>
      <c r="F18" s="5"/>
      <c r="G18" s="5"/>
      <c r="H18" s="5"/>
      <c r="I18" s="5"/>
      <c r="J18" s="5"/>
      <c r="K18" s="5"/>
      <c r="L18" s="5"/>
      <c r="M18" s="5"/>
      <c r="N18" s="5"/>
      <c r="O18" s="5"/>
      <c r="P18" s="5"/>
    </row>
    <row r="19" spans="1:16" x14ac:dyDescent="0.3">
      <c r="A19" s="5"/>
      <c r="B19" s="5"/>
      <c r="C19" s="5"/>
      <c r="D19" s="5"/>
      <c r="E19" s="5"/>
      <c r="F19" s="5"/>
      <c r="G19" s="5"/>
      <c r="H19" s="5"/>
      <c r="I19" s="5"/>
      <c r="J19" s="5"/>
      <c r="K19" s="5"/>
      <c r="L19" s="5"/>
      <c r="M19" s="5"/>
      <c r="N19" s="5"/>
      <c r="O19" s="5"/>
      <c r="P19" s="5"/>
    </row>
    <row r="20" spans="1:16" x14ac:dyDescent="0.3">
      <c r="A20" s="5"/>
      <c r="B20" s="5"/>
      <c r="C20" s="5"/>
      <c r="D20" s="5"/>
      <c r="E20" s="5"/>
      <c r="F20" s="5"/>
      <c r="G20" s="5"/>
      <c r="H20" s="5"/>
      <c r="I20" s="5"/>
      <c r="J20" s="5"/>
      <c r="K20" s="5"/>
      <c r="L20" s="5"/>
      <c r="M20" s="5"/>
      <c r="N20" s="5"/>
      <c r="O20" s="5"/>
      <c r="P20" s="5"/>
    </row>
    <row r="21" spans="1:16" x14ac:dyDescent="0.3">
      <c r="A21" s="5"/>
      <c r="B21" s="5"/>
      <c r="C21" s="5"/>
      <c r="D21" s="5"/>
      <c r="E21" s="5"/>
      <c r="F21" s="5"/>
      <c r="G21" s="5"/>
      <c r="H21" s="5"/>
      <c r="I21" s="5"/>
      <c r="J21" s="5"/>
      <c r="K21" s="5"/>
      <c r="L21" s="5"/>
      <c r="M21" s="5"/>
      <c r="N21" s="5"/>
      <c r="O21" s="5"/>
      <c r="P21" s="5"/>
    </row>
    <row r="22" spans="1:16" x14ac:dyDescent="0.3">
      <c r="A22" s="5"/>
      <c r="B22" s="5"/>
      <c r="C22" s="5"/>
      <c r="D22" s="5"/>
      <c r="E22" s="5"/>
      <c r="F22" s="5"/>
      <c r="G22" s="5"/>
      <c r="H22" s="5"/>
      <c r="I22" s="5"/>
      <c r="J22" s="5"/>
      <c r="K22" s="5"/>
      <c r="L22" s="5"/>
      <c r="M22" s="5"/>
      <c r="N22" s="5"/>
      <c r="O22" s="5"/>
      <c r="P22" s="5"/>
    </row>
    <row r="23" spans="1:16" x14ac:dyDescent="0.3">
      <c r="A23" s="5"/>
      <c r="B23" s="5"/>
      <c r="C23" s="5"/>
      <c r="D23" s="5"/>
      <c r="E23" s="5"/>
      <c r="F23" s="5"/>
      <c r="G23" s="5"/>
      <c r="H23" s="5"/>
      <c r="I23" s="5"/>
      <c r="J23" s="5"/>
      <c r="K23" s="5"/>
      <c r="L23" s="5"/>
      <c r="M23" s="5"/>
      <c r="N23" s="5"/>
      <c r="O23" s="5"/>
      <c r="P23" s="5"/>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31EC95-3D32-43D7-8C20-E460A8A52D58}">
  <dimension ref="A1:P23"/>
  <sheetViews>
    <sheetView workbookViewId="0">
      <selection activeCell="P6" sqref="P6"/>
    </sheetView>
  </sheetViews>
  <sheetFormatPr defaultRowHeight="14.4" x14ac:dyDescent="0.3"/>
  <cols>
    <col min="1" max="2" width="8.88671875" style="7"/>
    <col min="3" max="3" width="22" style="7" customWidth="1"/>
    <col min="4" max="4" width="16" style="7" customWidth="1"/>
    <col min="5" max="5" width="14.88671875" style="7" customWidth="1"/>
    <col min="6" max="6" width="14.109375" style="7" customWidth="1"/>
    <col min="7" max="7" width="12.44140625" style="7" customWidth="1"/>
    <col min="8" max="8" width="10.6640625" style="7" customWidth="1"/>
    <col min="9" max="9" width="13.77734375" style="7" customWidth="1"/>
    <col min="10" max="10" width="13.21875" style="7" customWidth="1"/>
    <col min="11" max="11" width="12" style="7" customWidth="1"/>
    <col min="12" max="12" width="11.5546875" style="7" customWidth="1"/>
    <col min="13" max="13" width="13" style="7" customWidth="1"/>
    <col min="14" max="14" width="12.44140625" style="7" customWidth="1"/>
    <col min="15" max="15" width="12.6640625" style="7" customWidth="1"/>
    <col min="16" max="16384" width="8.88671875" style="7"/>
  </cols>
  <sheetData>
    <row r="1" spans="1:16" ht="37.200000000000003" thickBot="1" x14ac:dyDescent="0.75">
      <c r="A1" s="5"/>
      <c r="B1" s="6" t="s">
        <v>0</v>
      </c>
      <c r="C1" s="5"/>
      <c r="D1" s="5"/>
      <c r="E1" s="6"/>
      <c r="F1" s="6"/>
      <c r="G1" s="5"/>
      <c r="H1" s="5"/>
      <c r="I1" s="5"/>
      <c r="J1" s="5"/>
      <c r="K1" s="5"/>
      <c r="L1" s="5"/>
      <c r="M1" s="5"/>
      <c r="N1" s="5"/>
      <c r="O1" s="5"/>
      <c r="P1" s="5"/>
    </row>
    <row r="2" spans="1:16" ht="58.2" thickBot="1" x14ac:dyDescent="0.35">
      <c r="A2" s="5"/>
      <c r="B2" s="8" t="s">
        <v>1</v>
      </c>
      <c r="C2" s="9" t="s">
        <v>2</v>
      </c>
      <c r="D2" s="9" t="s">
        <v>3</v>
      </c>
      <c r="E2" s="10" t="s">
        <v>17</v>
      </c>
      <c r="F2" s="11" t="s">
        <v>18</v>
      </c>
      <c r="G2" s="10" t="s">
        <v>19</v>
      </c>
      <c r="H2" s="11" t="s">
        <v>20</v>
      </c>
      <c r="I2" s="10" t="s">
        <v>21</v>
      </c>
      <c r="J2" s="11" t="s">
        <v>22</v>
      </c>
      <c r="K2" s="10" t="s">
        <v>4</v>
      </c>
      <c r="L2" s="11" t="s">
        <v>5</v>
      </c>
      <c r="M2" s="10" t="s">
        <v>6</v>
      </c>
      <c r="N2" s="11" t="s">
        <v>7</v>
      </c>
      <c r="O2" s="10" t="s">
        <v>23</v>
      </c>
      <c r="P2" s="10" t="s">
        <v>8</v>
      </c>
    </row>
    <row r="3" spans="1:16" x14ac:dyDescent="0.3">
      <c r="A3" s="12"/>
      <c r="B3" s="13"/>
      <c r="C3" s="13"/>
      <c r="D3" s="13"/>
      <c r="E3" s="13"/>
      <c r="F3" s="13"/>
      <c r="G3" s="13"/>
      <c r="H3" s="13"/>
      <c r="I3" s="13"/>
      <c r="J3" s="13"/>
      <c r="K3" s="13"/>
      <c r="L3" s="13"/>
      <c r="M3" s="13"/>
      <c r="N3" s="13"/>
      <c r="O3" s="13"/>
      <c r="P3" s="13"/>
    </row>
    <row r="4" spans="1:16" x14ac:dyDescent="0.3">
      <c r="A4" s="5"/>
      <c r="B4" s="14" t="s">
        <v>10</v>
      </c>
      <c r="C4" s="1">
        <f>2*121.39</f>
        <v>242.78</v>
      </c>
      <c r="D4" s="2">
        <f>12*C4</f>
        <v>2913.36</v>
      </c>
      <c r="E4" s="1">
        <v>3250</v>
      </c>
      <c r="F4" s="15"/>
      <c r="G4" s="1">
        <v>200</v>
      </c>
      <c r="H4" s="15"/>
      <c r="I4" s="17">
        <f>E4+G4</f>
        <v>3450</v>
      </c>
      <c r="J4" s="17">
        <f>F4+H4</f>
        <v>0</v>
      </c>
      <c r="K4" s="1">
        <v>9450</v>
      </c>
      <c r="L4" s="15"/>
      <c r="M4" s="17">
        <f>D4+K4</f>
        <v>12363.36</v>
      </c>
      <c r="N4" s="17">
        <f>D4+L4</f>
        <v>2913.36</v>
      </c>
      <c r="O4" s="18"/>
      <c r="P4" s="18" t="s">
        <v>15</v>
      </c>
    </row>
    <row r="5" spans="1:16" x14ac:dyDescent="0.3">
      <c r="A5" s="5"/>
      <c r="B5" s="19" t="s">
        <v>11</v>
      </c>
      <c r="C5" s="3">
        <f>2*221.04</f>
        <v>442.08</v>
      </c>
      <c r="D5" s="4">
        <f t="shared" ref="D5:D6" si="0">12*C5</f>
        <v>5304.96</v>
      </c>
      <c r="E5" s="3">
        <v>1000</v>
      </c>
      <c r="F5" s="20"/>
      <c r="G5" s="3">
        <v>150</v>
      </c>
      <c r="H5" s="20"/>
      <c r="I5" s="21">
        <f>E5+G5</f>
        <v>1150</v>
      </c>
      <c r="J5" s="17">
        <f t="shared" ref="J5:J6" si="1">F5+H5</f>
        <v>0</v>
      </c>
      <c r="K5" s="3">
        <v>7000</v>
      </c>
      <c r="L5" s="20"/>
      <c r="M5" s="17">
        <f t="shared" ref="M5:M6" si="2">D5+K5</f>
        <v>12304.96</v>
      </c>
      <c r="N5" s="17">
        <f t="shared" ref="N5:N6" si="3">D5+L5</f>
        <v>5304.96</v>
      </c>
      <c r="O5" s="22"/>
      <c r="P5" s="22" t="s">
        <v>15</v>
      </c>
    </row>
    <row r="6" spans="1:16" x14ac:dyDescent="0.3">
      <c r="A6" s="5"/>
      <c r="B6" s="14" t="s">
        <v>12</v>
      </c>
      <c r="C6" s="1">
        <f>2*69.69</f>
        <v>139.38</v>
      </c>
      <c r="D6" s="2">
        <f t="shared" si="0"/>
        <v>1672.56</v>
      </c>
      <c r="E6" s="1">
        <v>7000</v>
      </c>
      <c r="F6" s="15"/>
      <c r="G6" s="1">
        <v>0</v>
      </c>
      <c r="H6" s="15"/>
      <c r="I6" s="17">
        <f>E6+G6</f>
        <v>7000</v>
      </c>
      <c r="J6" s="17">
        <f t="shared" si="1"/>
        <v>0</v>
      </c>
      <c r="K6" s="1">
        <v>8000</v>
      </c>
      <c r="L6" s="15"/>
      <c r="M6" s="17">
        <f t="shared" si="2"/>
        <v>9672.56</v>
      </c>
      <c r="N6" s="17">
        <f t="shared" si="3"/>
        <v>1672.56</v>
      </c>
      <c r="O6" s="18"/>
      <c r="P6" s="18" t="s">
        <v>16</v>
      </c>
    </row>
    <row r="7" spans="1:16" x14ac:dyDescent="0.3">
      <c r="A7" s="5"/>
      <c r="B7" s="22"/>
      <c r="C7" s="20"/>
      <c r="D7" s="23"/>
      <c r="E7" s="20"/>
      <c r="F7" s="20"/>
      <c r="G7" s="20"/>
      <c r="H7" s="20"/>
      <c r="I7" s="20"/>
      <c r="J7" s="20"/>
      <c r="K7" s="20"/>
      <c r="L7" s="20"/>
      <c r="M7" s="20"/>
      <c r="N7" s="20"/>
      <c r="O7" s="22"/>
      <c r="P7" s="22"/>
    </row>
    <row r="8" spans="1:16" x14ac:dyDescent="0.3">
      <c r="A8" s="5"/>
      <c r="B8" s="24" t="s">
        <v>13</v>
      </c>
      <c r="C8" s="25"/>
      <c r="D8" s="26">
        <f>D4-D6</f>
        <v>1240.8000000000002</v>
      </c>
      <c r="E8" s="25"/>
      <c r="F8" s="25"/>
      <c r="G8" s="25"/>
      <c r="H8" s="25"/>
      <c r="I8" s="25"/>
      <c r="J8" s="25"/>
      <c r="K8" s="25"/>
      <c r="L8" s="25"/>
      <c r="M8" s="25"/>
      <c r="N8" s="26">
        <f>N4-N6</f>
        <v>1240.8000000000002</v>
      </c>
      <c r="O8" s="24"/>
      <c r="P8" s="24"/>
    </row>
    <row r="9" spans="1:16" x14ac:dyDescent="0.3">
      <c r="A9" s="5"/>
      <c r="B9" s="22" t="s">
        <v>14</v>
      </c>
      <c r="C9" s="20"/>
      <c r="D9" s="21">
        <f>D5-D6</f>
        <v>3632.4</v>
      </c>
      <c r="E9" s="20"/>
      <c r="F9" s="20"/>
      <c r="G9" s="20"/>
      <c r="H9" s="20"/>
      <c r="I9" s="20"/>
      <c r="J9" s="20"/>
      <c r="K9" s="20"/>
      <c r="L9" s="20"/>
      <c r="M9" s="20"/>
      <c r="N9" s="21">
        <f>N5-N6</f>
        <v>3632.4</v>
      </c>
      <c r="O9" s="22"/>
      <c r="P9" s="22"/>
    </row>
    <row r="10" spans="1:16" x14ac:dyDescent="0.3">
      <c r="A10" s="5"/>
      <c r="B10" s="5"/>
      <c r="C10" s="5"/>
      <c r="D10" s="5"/>
      <c r="E10" s="5"/>
      <c r="F10" s="5"/>
      <c r="G10" s="5"/>
      <c r="H10" s="5"/>
      <c r="I10" s="5"/>
      <c r="J10" s="5"/>
      <c r="K10" s="5"/>
      <c r="L10" s="5"/>
      <c r="M10" s="5"/>
      <c r="N10" s="5"/>
      <c r="O10" s="5"/>
      <c r="P10" s="5"/>
    </row>
    <row r="11" spans="1:16" x14ac:dyDescent="0.3">
      <c r="A11" s="27"/>
      <c r="B11" s="27"/>
      <c r="C11" s="27"/>
      <c r="D11" s="27"/>
      <c r="E11" s="27"/>
      <c r="F11" s="27"/>
      <c r="G11" s="27"/>
      <c r="H11" s="27"/>
      <c r="I11" s="27"/>
      <c r="J11" s="27"/>
      <c r="K11" s="27"/>
      <c r="L11" s="27"/>
      <c r="M11" s="27"/>
      <c r="N11" s="27"/>
      <c r="O11" s="27"/>
      <c r="P11" s="27"/>
    </row>
    <row r="12" spans="1:16" x14ac:dyDescent="0.3">
      <c r="A12" s="5"/>
      <c r="B12" s="5"/>
      <c r="C12" s="5"/>
      <c r="D12" s="5"/>
      <c r="E12" s="5"/>
      <c r="F12" s="5"/>
      <c r="G12" s="5"/>
      <c r="H12" s="5"/>
      <c r="I12" s="5"/>
      <c r="J12" s="5"/>
      <c r="K12" s="5"/>
      <c r="L12" s="5"/>
      <c r="M12" s="5"/>
      <c r="N12" s="5"/>
      <c r="O12" s="5"/>
      <c r="P12" s="5"/>
    </row>
    <row r="13" spans="1:16" x14ac:dyDescent="0.3">
      <c r="A13" s="5"/>
      <c r="B13" s="5"/>
      <c r="C13" s="5"/>
      <c r="D13" s="5"/>
      <c r="E13" s="5"/>
      <c r="F13" s="5"/>
      <c r="G13" s="5"/>
      <c r="H13" s="5"/>
      <c r="I13" s="5"/>
      <c r="J13" s="5"/>
      <c r="K13" s="5"/>
      <c r="L13" s="5"/>
      <c r="M13" s="5"/>
      <c r="N13" s="5"/>
      <c r="O13" s="5"/>
      <c r="P13" s="5"/>
    </row>
    <row r="14" spans="1:16" x14ac:dyDescent="0.3">
      <c r="A14" s="5"/>
      <c r="B14" s="5"/>
      <c r="C14" s="5"/>
      <c r="D14" s="5"/>
      <c r="E14" s="5"/>
      <c r="F14" s="5"/>
      <c r="G14" s="5"/>
      <c r="H14" s="5"/>
      <c r="I14" s="5"/>
      <c r="J14" s="5"/>
      <c r="K14" s="5"/>
      <c r="L14" s="28"/>
      <c r="M14" s="28"/>
      <c r="N14" s="5"/>
      <c r="O14" s="5"/>
      <c r="P14" s="5"/>
    </row>
    <row r="15" spans="1:16" x14ac:dyDescent="0.3">
      <c r="A15" s="29"/>
      <c r="B15" s="29"/>
      <c r="C15" s="29"/>
      <c r="D15" s="29"/>
      <c r="E15" s="29"/>
      <c r="F15" s="29"/>
      <c r="G15" s="29"/>
      <c r="H15" s="29"/>
      <c r="I15" s="29"/>
      <c r="J15" s="29"/>
      <c r="K15" s="29"/>
      <c r="L15" s="29"/>
      <c r="M15" s="29"/>
      <c r="N15" s="29"/>
      <c r="O15" s="29"/>
      <c r="P15" s="29"/>
    </row>
    <row r="16" spans="1:16" x14ac:dyDescent="0.3">
      <c r="A16" s="5"/>
      <c r="B16" s="5"/>
      <c r="C16" s="5"/>
      <c r="D16" s="5"/>
      <c r="E16" s="28"/>
      <c r="F16" s="28"/>
      <c r="G16" s="28"/>
      <c r="H16" s="28"/>
      <c r="I16" s="28"/>
      <c r="J16" s="28"/>
      <c r="K16" s="28"/>
      <c r="L16" s="28"/>
      <c r="M16" s="28"/>
      <c r="N16" s="5"/>
      <c r="O16" s="5"/>
      <c r="P16" s="5"/>
    </row>
    <row r="17" spans="1:16" x14ac:dyDescent="0.3">
      <c r="A17" s="5"/>
      <c r="B17" s="5"/>
      <c r="C17" s="5"/>
      <c r="D17" s="5"/>
      <c r="E17" s="5"/>
      <c r="F17" s="5"/>
      <c r="G17" s="5"/>
      <c r="H17" s="5"/>
      <c r="I17" s="5"/>
      <c r="J17" s="5"/>
      <c r="K17" s="5"/>
      <c r="L17" s="5"/>
      <c r="M17" s="5"/>
      <c r="N17" s="5"/>
      <c r="O17" s="5"/>
      <c r="P17" s="5"/>
    </row>
    <row r="18" spans="1:16" x14ac:dyDescent="0.3">
      <c r="A18" s="5"/>
      <c r="B18" s="5"/>
      <c r="C18" s="5"/>
      <c r="D18" s="5"/>
      <c r="E18" s="5"/>
      <c r="F18" s="5"/>
      <c r="G18" s="5"/>
      <c r="H18" s="5"/>
      <c r="I18" s="5"/>
      <c r="J18" s="5"/>
      <c r="K18" s="5"/>
      <c r="L18" s="5"/>
      <c r="M18" s="5"/>
      <c r="N18" s="5"/>
      <c r="O18" s="5"/>
      <c r="P18" s="5"/>
    </row>
    <row r="19" spans="1:16" x14ac:dyDescent="0.3">
      <c r="A19" s="5"/>
      <c r="B19" s="5"/>
      <c r="C19" s="5"/>
      <c r="D19" s="5"/>
      <c r="E19" s="5"/>
      <c r="F19" s="5"/>
      <c r="G19" s="5"/>
      <c r="H19" s="5"/>
      <c r="I19" s="5"/>
      <c r="J19" s="5"/>
      <c r="K19" s="5"/>
      <c r="L19" s="5"/>
      <c r="M19" s="5"/>
      <c r="N19" s="5"/>
      <c r="O19" s="5"/>
      <c r="P19" s="5"/>
    </row>
    <row r="20" spans="1:16" x14ac:dyDescent="0.3">
      <c r="A20" s="5"/>
      <c r="B20" s="5"/>
      <c r="C20" s="5"/>
      <c r="D20" s="5"/>
      <c r="E20" s="5"/>
      <c r="F20" s="5"/>
      <c r="G20" s="5"/>
      <c r="H20" s="5"/>
      <c r="I20" s="5"/>
      <c r="J20" s="5"/>
      <c r="K20" s="5"/>
      <c r="L20" s="5"/>
      <c r="M20" s="5"/>
      <c r="N20" s="5"/>
      <c r="O20" s="5"/>
      <c r="P20" s="5"/>
    </row>
    <row r="21" spans="1:16" x14ac:dyDescent="0.3">
      <c r="A21" s="5"/>
      <c r="B21" s="5"/>
      <c r="C21" s="5"/>
      <c r="D21" s="5"/>
      <c r="E21" s="5"/>
      <c r="F21" s="5"/>
      <c r="G21" s="5"/>
      <c r="H21" s="5"/>
      <c r="I21" s="5"/>
      <c r="J21" s="5"/>
      <c r="K21" s="5"/>
      <c r="L21" s="5"/>
      <c r="M21" s="5"/>
      <c r="N21" s="5"/>
      <c r="O21" s="5"/>
      <c r="P21" s="5"/>
    </row>
    <row r="22" spans="1:16" x14ac:dyDescent="0.3">
      <c r="A22" s="5"/>
      <c r="B22" s="5"/>
      <c r="C22" s="5"/>
      <c r="D22" s="5"/>
      <c r="E22" s="5"/>
      <c r="F22" s="5"/>
      <c r="G22" s="5"/>
      <c r="H22" s="5"/>
      <c r="I22" s="5"/>
      <c r="J22" s="5"/>
      <c r="K22" s="5"/>
      <c r="L22" s="5"/>
      <c r="M22" s="5"/>
      <c r="N22" s="5"/>
      <c r="O22" s="5"/>
      <c r="P22" s="5"/>
    </row>
    <row r="23" spans="1:16" x14ac:dyDescent="0.3">
      <c r="A23" s="5"/>
      <c r="B23" s="5"/>
      <c r="C23" s="5"/>
      <c r="D23" s="5"/>
      <c r="E23" s="5"/>
      <c r="F23" s="5"/>
      <c r="G23" s="5"/>
      <c r="H23" s="5"/>
      <c r="I23" s="5"/>
      <c r="J23" s="5"/>
      <c r="K23" s="5"/>
      <c r="L23" s="5"/>
      <c r="M23" s="5"/>
      <c r="N23" s="5"/>
      <c r="O23" s="5"/>
      <c r="P23" s="5"/>
    </row>
  </sheetData>
  <sheetProtection algorithmName="SHA-512" hashValue="eubi5ot3eVB19j31bFtjbqsG3e2UkUoQx3ImC9UQBWhyl+KLkR94cdKpI2I62RtW24HI257pbGFjb2FKa7T5Lg==" saltValue="58FQdXplnU0XIy6zlIeCkw==" spinCount="100000" sheet="1" objects="1" scenarios="1" selectLockedCells="1" selectUnlockedCells="1"/>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02f7c94f-5942-4cd7-a74d-b6b6ee97b4f6" xsi:nil="true"/>
    <lcf76f155ced4ddcb4097134ff3c332f xmlns="469adabd-34f1-4833-9704-4763b91bdc5e">
      <Terms xmlns="http://schemas.microsoft.com/office/infopath/2007/PartnerControls"/>
    </lcf76f155ced4ddcb4097134ff3c332f>
    <SharedWithUsers xmlns="02f7c94f-5942-4cd7-a74d-b6b6ee97b4f6">
      <UserInfo>
        <DisplayName>Rick Burnett</DisplayName>
        <AccountId>12</AccountId>
        <AccountType/>
      </UserInfo>
      <UserInfo>
        <DisplayName>Susan Bornstein</DisplayName>
        <AccountId>9</AccountId>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516D01A6BD01D409832F552F50F72FB" ma:contentTypeVersion="16" ma:contentTypeDescription="Create a new document." ma:contentTypeScope="" ma:versionID="b9502b340ce9fec17342dda8670253b1">
  <xsd:schema xmlns:xsd="http://www.w3.org/2001/XMLSchema" xmlns:xs="http://www.w3.org/2001/XMLSchema" xmlns:p="http://schemas.microsoft.com/office/2006/metadata/properties" xmlns:ns2="469adabd-34f1-4833-9704-4763b91bdc5e" xmlns:ns3="02f7c94f-5942-4cd7-a74d-b6b6ee97b4f6" targetNamespace="http://schemas.microsoft.com/office/2006/metadata/properties" ma:root="true" ma:fieldsID="427a08727d81c2c21226a9a67c84dcaf" ns2:_="" ns3:_="">
    <xsd:import namespace="469adabd-34f1-4833-9704-4763b91bdc5e"/>
    <xsd:import namespace="02f7c94f-5942-4cd7-a74d-b6b6ee97b4f6"/>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69adabd-34f1-4833-9704-4763b91bdc5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0610f1f9-f0d9-4fc5-9d16-8afb0c46714f"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2f7c94f-5942-4cd7-a74d-b6b6ee97b4f6"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15" nillable="true" ma:displayName="Taxonomy Catch All Column" ma:hidden="true" ma:list="{1ab6df54-94c6-4fc5-870c-4f85e9861fac}" ma:internalName="TaxCatchAll" ma:showField="CatchAllData" ma:web="02f7c94f-5942-4cd7-a74d-b6b6ee97b4f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CDF7EED-5DEC-45FE-8BEB-9A883AF58C12}">
  <ds:schemaRefs>
    <ds:schemaRef ds:uri="http://schemas.microsoft.com/office/2006/metadata/properties"/>
    <ds:schemaRef ds:uri="http://schemas.microsoft.com/office/infopath/2007/PartnerControls"/>
    <ds:schemaRef ds:uri="02f7c94f-5942-4cd7-a74d-b6b6ee97b4f6"/>
    <ds:schemaRef ds:uri="469adabd-34f1-4833-9704-4763b91bdc5e"/>
  </ds:schemaRefs>
</ds:datastoreItem>
</file>

<file path=customXml/itemProps2.xml><?xml version="1.0" encoding="utf-8"?>
<ds:datastoreItem xmlns:ds="http://schemas.openxmlformats.org/officeDocument/2006/customXml" ds:itemID="{1F93F43B-A3F8-4FBE-BC4D-4A68D34082B4}">
  <ds:schemaRefs>
    <ds:schemaRef ds:uri="http://schemas.microsoft.com/sharepoint/v3/contenttype/forms"/>
  </ds:schemaRefs>
</ds:datastoreItem>
</file>

<file path=customXml/itemProps3.xml><?xml version="1.0" encoding="utf-8"?>
<ds:datastoreItem xmlns:ds="http://schemas.openxmlformats.org/officeDocument/2006/customXml" ds:itemID="{27A5F4B1-6852-49F4-B64E-DD8B5A73F0B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Compare Plans</vt:lpstr>
      <vt:lpstr>Examples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Susan Bornstein</dc:creator>
  <cp:keywords/>
  <dc:description/>
  <cp:lastModifiedBy>Laci  Comer</cp:lastModifiedBy>
  <cp:revision/>
  <dcterms:created xsi:type="dcterms:W3CDTF">2023-12-19T23:14:28Z</dcterms:created>
  <dcterms:modified xsi:type="dcterms:W3CDTF">2025-09-29T18:18:29Z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0x0101005516D01A6BD01D409832F552F50F72FB</vt:lpwstr>
  </property>
  <property fmtid="{D5CDD505-2E9C-101B-9397-08002B2CF9AE}" pid="3" name="MediaServiceImageTags">
    <vt:lpwstr/>
  </property>
</Properties>
</file>